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76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<sst xmlns="http://schemas.openxmlformats.org/spreadsheetml/2006/main" count="57" uniqueCount="57">
  <si>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 białobrzeski</t>
  </si>
  <si>
    <t xml:space="preserve"> ciechanowski</t>
  </si>
  <si>
    <t xml:space="preserve"> garwoliński</t>
  </si>
  <si>
    <t xml:space="preserve"> gostyniński</t>
  </si>
  <si>
    <t xml:space="preserve"> grodziski</t>
  </si>
  <si>
    <t xml:space="preserve"> grójecki</t>
  </si>
  <si>
    <t xml:space="preserve"> kozienicki</t>
  </si>
  <si>
    <t xml:space="preserve"> legionowski</t>
  </si>
  <si>
    <t xml:space="preserve"> lipski</t>
  </si>
  <si>
    <t xml:space="preserve"> łosicki</t>
  </si>
  <si>
    <t xml:space="preserve"> makowski</t>
  </si>
  <si>
    <t xml:space="preserve"> miński</t>
  </si>
  <si>
    <t xml:space="preserve"> mławski</t>
  </si>
  <si>
    <t xml:space="preserve"> nowodworski</t>
  </si>
  <si>
    <t>Ostrołęka</t>
  </si>
  <si>
    <t xml:space="preserve"> ostrołęcki </t>
  </si>
  <si>
    <t xml:space="preserve"> ostrowski</t>
  </si>
  <si>
    <t xml:space="preserve"> otwocki</t>
  </si>
  <si>
    <t xml:space="preserve"> piaseczyński</t>
  </si>
  <si>
    <t xml:space="preserve"> Płock</t>
  </si>
  <si>
    <t xml:space="preserve"> płocki </t>
  </si>
  <si>
    <t xml:space="preserve"> płoński</t>
  </si>
  <si>
    <t xml:space="preserve"> pruszkowski</t>
  </si>
  <si>
    <t xml:space="preserve"> przasnyski</t>
  </si>
  <si>
    <t xml:space="preserve"> przysuski</t>
  </si>
  <si>
    <t xml:space="preserve"> pułtuski</t>
  </si>
  <si>
    <t xml:space="preserve"> Radom</t>
  </si>
  <si>
    <t xml:space="preserve"> radomski </t>
  </si>
  <si>
    <t xml:space="preserve"> Siedlce</t>
  </si>
  <si>
    <t xml:space="preserve"> siedlecki </t>
  </si>
  <si>
    <t xml:space="preserve"> sierpecki</t>
  </si>
  <si>
    <t xml:space="preserve"> sochaczewski</t>
  </si>
  <si>
    <t xml:space="preserve"> sokołowski</t>
  </si>
  <si>
    <t xml:space="preserve"> szydłowiecki</t>
  </si>
  <si>
    <t xml:space="preserve"> m.st. Warszawa</t>
  </si>
  <si>
    <t xml:space="preserve"> warszawski zachodni</t>
  </si>
  <si>
    <t xml:space="preserve"> węgrowski</t>
  </si>
  <si>
    <t xml:space="preserve"> wołomiński</t>
  </si>
  <si>
    <t xml:space="preserve"> wyszkowski</t>
  </si>
  <si>
    <t xml:space="preserve"> zwoleński</t>
  </si>
  <si>
    <t xml:space="preserve"> żuromiński</t>
  </si>
  <si>
    <t xml:space="preserve"> żyrardowski</t>
  </si>
  <si>
    <t>usam.</t>
  </si>
  <si>
    <t>uchdźcy</t>
  </si>
  <si>
    <t>niep.</t>
  </si>
  <si>
    <t>op</t>
  </si>
  <si>
    <t>u</t>
  </si>
  <si>
    <t>n</t>
  </si>
  <si>
    <t>op+u+n/86142</t>
  </si>
  <si>
    <t>ogółem (89,5%)</t>
  </si>
  <si>
    <t>wkład własny (10,5%)</t>
  </si>
  <si>
    <t>wartość projektu (100%)</t>
  </si>
  <si>
    <t>Podział środków na 2010 dla beneficjentów systemowych - PCPR - Woj. Mazowieckiego</t>
  </si>
  <si>
    <t>kwota dofinansowania</t>
  </si>
  <si>
    <t>Poddziałanie 7.1.2 "Rozwój i upowszechnianie aktywnej integracji przez powiatowe centra pomocy rodzinie"</t>
  </si>
  <si>
    <t xml:space="preserve">dotacja celowa - budżet państwa (4,5%) </t>
  </si>
  <si>
    <t>dotacja celowa - BGK (85%)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</si>
</sst>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8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color indexed="8"/>
      <name val="Arial"/>
      <family val="2"/>
    </font>
    <font>
      <b/>
      <sz val="7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b/>
      <sz val="7"/>
      <color theme="1"/>
      <name val="Arial"/>
      <family val="2"/>
    </font>
    <font>
      <b/>
      <sz val="7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1" fillId="0" borderId="10" xfId="0" applyFont="1" applyBorder="1" applyAlignment="1">
      <alignment/>
    </xf>
    <xf numFmtId="164" fontId="42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42" fillId="0" borderId="0" xfId="0" applyNumberFormat="1" applyFont="1" applyFill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3" fillId="31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41" fillId="2" borderId="10" xfId="0" applyNumberFormat="1" applyFont="1" applyFill="1" applyBorder="1" applyAlignment="1">
      <alignment/>
    </xf>
    <xf numFmtId="4" fontId="41" fillId="31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4" fontId="4" fillId="33" borderId="10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1" fillId="0" borderId="17" xfId="0" applyFont="1" applyBorder="1" applyAlignment="1">
      <alignment horizontal="center"/>
    </xf>
    <xf numFmtId="0" fontId="44" fillId="31" borderId="10" xfId="0" applyFont="1" applyFill="1" applyBorder="1" applyAlignment="1">
      <alignment horizontal="center" vertical="center" wrapText="1"/>
    </xf>
    <xf numFmtId="0" fontId="45" fillId="31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130" zoomScaleNormal="130" zoomScalePageLayoutView="0" workbookViewId="0" topLeftCell="A1">
      <selection activeCell="O14" sqref="O14"/>
    </sheetView>
  </sheetViews>
  <sheetFormatPr defaultColWidth="8.796875" defaultRowHeight="14.25"/>
  <cols>
    <col min="1" max="1" width="3.59765625" style="0" customWidth="1"/>
    <col min="2" max="2" width="16.3984375" style="0" customWidth="1"/>
    <col min="3" max="3" width="5.19921875" style="0" customWidth="1"/>
    <col min="4" max="4" width="10.3984375" style="0" customWidth="1"/>
    <col min="5" max="5" width="5.8984375" style="0" customWidth="1"/>
    <col min="6" max="6" width="10.09765625" style="0" hidden="1" customWidth="1"/>
    <col min="7" max="7" width="6.8984375" style="0" hidden="1" customWidth="1"/>
    <col min="8" max="8" width="15" style="6" customWidth="1"/>
    <col min="9" max="9" width="13" style="0" customWidth="1"/>
    <col min="10" max="10" width="13.69921875" style="0" customWidth="1"/>
    <col min="11" max="11" width="15.59765625" style="0" customWidth="1"/>
    <col min="12" max="12" width="13" style="0" customWidth="1"/>
  </cols>
  <sheetData>
    <row r="1" spans="1:12" ht="14.25">
      <c r="A1" s="29" t="s">
        <v>52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14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2" ht="14.25">
      <c r="A3" s="30" t="s">
        <v>54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.75" customHeight="1">
      <c r="A4" s="8"/>
      <c r="B4" s="8"/>
      <c r="C4" s="9" t="s">
        <v>42</v>
      </c>
      <c r="D4" s="9" t="s">
        <v>43</v>
      </c>
      <c r="E4" s="9" t="s">
        <v>44</v>
      </c>
      <c r="F4" s="8"/>
      <c r="G4" s="8"/>
      <c r="H4" s="10"/>
      <c r="I4" s="3"/>
      <c r="J4" s="3"/>
      <c r="K4" s="3"/>
      <c r="L4" s="3"/>
    </row>
    <row r="5" spans="1:12" ht="24" customHeight="1">
      <c r="A5" s="8"/>
      <c r="B5" s="8"/>
      <c r="C5" s="11" t="s">
        <v>45</v>
      </c>
      <c r="D5" s="12" t="s">
        <v>46</v>
      </c>
      <c r="E5" s="11" t="s">
        <v>47</v>
      </c>
      <c r="F5" s="8"/>
      <c r="G5" s="8" t="s">
        <v>48</v>
      </c>
      <c r="H5" s="10"/>
      <c r="I5" s="3"/>
      <c r="J5" s="26" t="s">
        <v>53</v>
      </c>
      <c r="K5" s="27"/>
      <c r="L5" s="28"/>
    </row>
    <row r="6" spans="1:12" ht="43.5" customHeight="1">
      <c r="A6" s="8"/>
      <c r="B6" s="8"/>
      <c r="C6" s="11"/>
      <c r="D6" s="12"/>
      <c r="E6" s="11"/>
      <c r="F6" s="8"/>
      <c r="G6" s="8"/>
      <c r="H6" s="13" t="s">
        <v>51</v>
      </c>
      <c r="I6" s="14" t="s">
        <v>50</v>
      </c>
      <c r="J6" s="15" t="s">
        <v>49</v>
      </c>
      <c r="K6" s="31" t="s">
        <v>55</v>
      </c>
      <c r="L6" s="32" t="s">
        <v>56</v>
      </c>
    </row>
    <row r="7" spans="1:12" ht="25.5" customHeight="1">
      <c r="A7" s="16">
        <v>1</v>
      </c>
      <c r="B7" s="17" t="s">
        <v>0</v>
      </c>
      <c r="C7" s="8">
        <v>11</v>
      </c>
      <c r="D7" s="18">
        <v>0</v>
      </c>
      <c r="E7" s="8">
        <v>336</v>
      </c>
      <c r="F7" s="8">
        <f aca="true" t="shared" si="0" ref="F7:F48">(C7+D7+E7)/($C$49+$D$49+$E$49)</f>
        <v>0.004028232453390913</v>
      </c>
      <c r="G7" s="8">
        <f>(E7+C7+D7)/86142</f>
        <v>0.004028232453390913</v>
      </c>
      <c r="H7" s="19">
        <f>(31360000-42*100000)*G7+100000</f>
        <v>209406.7934340972</v>
      </c>
      <c r="I7" s="20">
        <f>H7*10.5%</f>
        <v>21987.713310580206</v>
      </c>
      <c r="J7" s="21">
        <f>H7-I7</f>
        <v>187419.080123517</v>
      </c>
      <c r="K7" s="21">
        <f>H7*4.5%</f>
        <v>9423.305704534374</v>
      </c>
      <c r="L7" s="21">
        <f>H7*85%</f>
        <v>177995.77441898262</v>
      </c>
    </row>
    <row r="8" spans="1:12" ht="14.25">
      <c r="A8" s="16">
        <v>2</v>
      </c>
      <c r="B8" s="17" t="s">
        <v>1</v>
      </c>
      <c r="C8" s="8">
        <v>90</v>
      </c>
      <c r="D8" s="8">
        <v>0</v>
      </c>
      <c r="E8" s="8">
        <v>2366</v>
      </c>
      <c r="F8" s="8">
        <f t="shared" si="0"/>
        <v>0.028511063128323</v>
      </c>
      <c r="G8" s="8">
        <f aca="true" t="shared" si="1" ref="G8:G48">(E8+C8+D8)/86142</f>
        <v>0.028511063128323</v>
      </c>
      <c r="H8" s="19">
        <f aca="true" t="shared" si="2" ref="H8:H48">(31360000-42*100000)*G8+100000</f>
        <v>874360.4745652527</v>
      </c>
      <c r="I8" s="20">
        <f aca="true" t="shared" si="3" ref="I8:I48">H8*10.5%</f>
        <v>91807.84982935153</v>
      </c>
      <c r="J8" s="21">
        <f aca="true" t="shared" si="4" ref="J8:J48">H8-I8</f>
        <v>782552.6247359011</v>
      </c>
      <c r="K8" s="21">
        <f aca="true" t="shared" si="5" ref="K8:K48">H8*4.5%</f>
        <v>39346.22135543637</v>
      </c>
      <c r="L8" s="21">
        <f aca="true" t="shared" si="6" ref="L8:L48">H8*85%</f>
        <v>743206.4033804648</v>
      </c>
    </row>
    <row r="9" spans="1:12" ht="14.25">
      <c r="A9" s="16">
        <v>3</v>
      </c>
      <c r="B9" s="17" t="s">
        <v>2</v>
      </c>
      <c r="C9" s="8">
        <v>35</v>
      </c>
      <c r="D9" s="8">
        <v>0</v>
      </c>
      <c r="E9" s="8">
        <v>1447</v>
      </c>
      <c r="F9" s="8">
        <f t="shared" si="0"/>
        <v>0.017204151285087413</v>
      </c>
      <c r="G9" s="8">
        <f t="shared" si="1"/>
        <v>0.017204151285087413</v>
      </c>
      <c r="H9" s="19">
        <f t="shared" si="2"/>
        <v>567264.7489029742</v>
      </c>
      <c r="I9" s="20">
        <f t="shared" si="3"/>
        <v>59562.79863481229</v>
      </c>
      <c r="J9" s="21">
        <f t="shared" si="4"/>
        <v>507701.9502681619</v>
      </c>
      <c r="K9" s="21">
        <f t="shared" si="5"/>
        <v>25526.91370063384</v>
      </c>
      <c r="L9" s="21">
        <f t="shared" si="6"/>
        <v>482175.03656752803</v>
      </c>
    </row>
    <row r="10" spans="1:12" ht="14.25">
      <c r="A10" s="16">
        <v>4</v>
      </c>
      <c r="B10" s="17" t="s">
        <v>3</v>
      </c>
      <c r="C10" s="8">
        <v>31</v>
      </c>
      <c r="D10" s="8">
        <v>0</v>
      </c>
      <c r="E10" s="8">
        <v>609</v>
      </c>
      <c r="F10" s="8">
        <f t="shared" si="0"/>
        <v>0.0074295929976085995</v>
      </c>
      <c r="G10" s="8">
        <f t="shared" si="1"/>
        <v>0.0074295929976085995</v>
      </c>
      <c r="H10" s="19">
        <f t="shared" si="2"/>
        <v>301787.74581504957</v>
      </c>
      <c r="I10" s="20">
        <f t="shared" si="3"/>
        <v>31687.713310580202</v>
      </c>
      <c r="J10" s="21">
        <f t="shared" si="4"/>
        <v>270100.0325044694</v>
      </c>
      <c r="K10" s="21">
        <f t="shared" si="5"/>
        <v>13580.44856167723</v>
      </c>
      <c r="L10" s="21">
        <f t="shared" si="6"/>
        <v>256519.58394279212</v>
      </c>
    </row>
    <row r="11" spans="1:12" ht="14.25">
      <c r="A11" s="16">
        <v>5</v>
      </c>
      <c r="B11" s="17" t="s">
        <v>4</v>
      </c>
      <c r="C11" s="8">
        <v>43</v>
      </c>
      <c r="D11" s="8">
        <v>20</v>
      </c>
      <c r="E11" s="8">
        <v>1371</v>
      </c>
      <c r="F11" s="8">
        <f t="shared" si="0"/>
        <v>0.016646931810266767</v>
      </c>
      <c r="G11" s="8">
        <f t="shared" si="1"/>
        <v>0.016646931810266767</v>
      </c>
      <c r="H11" s="19">
        <f t="shared" si="2"/>
        <v>552130.6679668454</v>
      </c>
      <c r="I11" s="20">
        <f t="shared" si="3"/>
        <v>57973.72013651877</v>
      </c>
      <c r="J11" s="21">
        <f t="shared" si="4"/>
        <v>494156.9478303267</v>
      </c>
      <c r="K11" s="21">
        <f t="shared" si="5"/>
        <v>24845.880058508043</v>
      </c>
      <c r="L11" s="21">
        <f t="shared" si="6"/>
        <v>469311.0677718186</v>
      </c>
    </row>
    <row r="12" spans="1:12" ht="14.25">
      <c r="A12" s="16">
        <v>6</v>
      </c>
      <c r="B12" s="17" t="s">
        <v>5</v>
      </c>
      <c r="C12" s="8">
        <v>103</v>
      </c>
      <c r="D12" s="8">
        <v>0</v>
      </c>
      <c r="E12" s="8">
        <v>1518</v>
      </c>
      <c r="F12" s="8">
        <f t="shared" si="0"/>
        <v>0.01881776601425553</v>
      </c>
      <c r="G12" s="8">
        <f t="shared" si="1"/>
        <v>0.01881776601425553</v>
      </c>
      <c r="H12" s="19">
        <f t="shared" si="2"/>
        <v>611090.5249471802</v>
      </c>
      <c r="I12" s="20">
        <f t="shared" si="3"/>
        <v>64164.50511945392</v>
      </c>
      <c r="J12" s="21">
        <f t="shared" si="4"/>
        <v>546926.0198277263</v>
      </c>
      <c r="K12" s="21">
        <f t="shared" si="5"/>
        <v>27499.073622623106</v>
      </c>
      <c r="L12" s="21">
        <f t="shared" si="6"/>
        <v>519426.94620510313</v>
      </c>
    </row>
    <row r="13" spans="1:12" ht="14.25">
      <c r="A13" s="16">
        <v>7</v>
      </c>
      <c r="B13" s="17" t="s">
        <v>6</v>
      </c>
      <c r="C13" s="8">
        <v>41</v>
      </c>
      <c r="D13" s="8">
        <v>0</v>
      </c>
      <c r="E13" s="8">
        <v>865</v>
      </c>
      <c r="F13" s="8">
        <f t="shared" si="0"/>
        <v>0.010517517587239674</v>
      </c>
      <c r="G13" s="8">
        <f t="shared" si="1"/>
        <v>0.010517517587239674</v>
      </c>
      <c r="H13" s="19">
        <f t="shared" si="2"/>
        <v>385655.77766942955</v>
      </c>
      <c r="I13" s="20">
        <f t="shared" si="3"/>
        <v>40493.8566552901</v>
      </c>
      <c r="J13" s="21">
        <f t="shared" si="4"/>
        <v>345161.9210141394</v>
      </c>
      <c r="K13" s="21">
        <f t="shared" si="5"/>
        <v>17354.50999512433</v>
      </c>
      <c r="L13" s="21">
        <f t="shared" si="6"/>
        <v>327807.4110190151</v>
      </c>
    </row>
    <row r="14" spans="1:12" ht="14.25">
      <c r="A14" s="16">
        <v>8</v>
      </c>
      <c r="B14" s="17" t="s">
        <v>7</v>
      </c>
      <c r="C14" s="8">
        <v>46</v>
      </c>
      <c r="D14" s="8">
        <v>137</v>
      </c>
      <c r="E14" s="8">
        <v>1222</v>
      </c>
      <c r="F14" s="8">
        <f t="shared" si="0"/>
        <v>0.016310278377562628</v>
      </c>
      <c r="G14" s="8">
        <f t="shared" si="1"/>
        <v>0.016310278377562628</v>
      </c>
      <c r="H14" s="19">
        <f t="shared" si="2"/>
        <v>542987.160734601</v>
      </c>
      <c r="I14" s="20">
        <f t="shared" si="3"/>
        <v>57013.6518771331</v>
      </c>
      <c r="J14" s="21">
        <f t="shared" si="4"/>
        <v>485973.50885746785</v>
      </c>
      <c r="K14" s="21">
        <f t="shared" si="5"/>
        <v>24434.42223305704</v>
      </c>
      <c r="L14" s="21">
        <f t="shared" si="6"/>
        <v>461539.0866244108</v>
      </c>
    </row>
    <row r="15" spans="1:12" ht="14.25">
      <c r="A15" s="16">
        <v>9</v>
      </c>
      <c r="B15" s="17" t="s">
        <v>8</v>
      </c>
      <c r="C15" s="8">
        <v>19</v>
      </c>
      <c r="D15" s="8">
        <v>0</v>
      </c>
      <c r="E15" s="8">
        <v>669</v>
      </c>
      <c r="F15" s="8">
        <f t="shared" si="0"/>
        <v>0.007986812472429244</v>
      </c>
      <c r="G15" s="8">
        <f t="shared" si="1"/>
        <v>0.007986812472429244</v>
      </c>
      <c r="H15" s="19">
        <f t="shared" si="2"/>
        <v>316921.82675117825</v>
      </c>
      <c r="I15" s="20">
        <f t="shared" si="3"/>
        <v>33276.79180887371</v>
      </c>
      <c r="J15" s="21">
        <f t="shared" si="4"/>
        <v>283645.03494230454</v>
      </c>
      <c r="K15" s="21">
        <f t="shared" si="5"/>
        <v>14261.48220380302</v>
      </c>
      <c r="L15" s="21">
        <f t="shared" si="6"/>
        <v>269383.5527385015</v>
      </c>
    </row>
    <row r="16" spans="1:12" ht="14.25">
      <c r="A16" s="16">
        <v>10</v>
      </c>
      <c r="B16" s="17" t="s">
        <v>9</v>
      </c>
      <c r="C16" s="8">
        <v>2</v>
      </c>
      <c r="D16" s="8">
        <v>0</v>
      </c>
      <c r="E16" s="8">
        <v>1410</v>
      </c>
      <c r="F16" s="8">
        <f t="shared" si="0"/>
        <v>0.016391539550973975</v>
      </c>
      <c r="G16" s="8">
        <f t="shared" si="1"/>
        <v>0.016391539550973975</v>
      </c>
      <c r="H16" s="19">
        <f t="shared" si="2"/>
        <v>545194.2142044532</v>
      </c>
      <c r="I16" s="20">
        <f t="shared" si="3"/>
        <v>57245.39249146758</v>
      </c>
      <c r="J16" s="21">
        <f t="shared" si="4"/>
        <v>487948.8217129856</v>
      </c>
      <c r="K16" s="21">
        <f t="shared" si="5"/>
        <v>24533.73963920039</v>
      </c>
      <c r="L16" s="21">
        <f t="shared" si="6"/>
        <v>463415.0820737852</v>
      </c>
    </row>
    <row r="17" spans="1:12" ht="14.25">
      <c r="A17" s="16">
        <v>11</v>
      </c>
      <c r="B17" s="17" t="s">
        <v>10</v>
      </c>
      <c r="C17" s="8">
        <v>44</v>
      </c>
      <c r="D17" s="8">
        <v>0</v>
      </c>
      <c r="E17" s="8">
        <v>1013</v>
      </c>
      <c r="F17" s="8">
        <f t="shared" si="0"/>
        <v>0.012270437185112953</v>
      </c>
      <c r="G17" s="8">
        <f t="shared" si="1"/>
        <v>0.012270437185112953</v>
      </c>
      <c r="H17" s="19">
        <f t="shared" si="2"/>
        <v>433265.0739476678</v>
      </c>
      <c r="I17" s="20">
        <f t="shared" si="3"/>
        <v>45492.83276450512</v>
      </c>
      <c r="J17" s="21">
        <f t="shared" si="4"/>
        <v>387772.24118316267</v>
      </c>
      <c r="K17" s="21">
        <f t="shared" si="5"/>
        <v>19496.928327645048</v>
      </c>
      <c r="L17" s="21">
        <f t="shared" si="6"/>
        <v>368275.3128555176</v>
      </c>
    </row>
    <row r="18" spans="1:12" ht="14.25">
      <c r="A18" s="16">
        <v>12</v>
      </c>
      <c r="B18" s="17" t="s">
        <v>11</v>
      </c>
      <c r="C18" s="8">
        <v>59</v>
      </c>
      <c r="D18" s="8">
        <v>27</v>
      </c>
      <c r="E18" s="8">
        <v>2117</v>
      </c>
      <c r="F18" s="8">
        <f t="shared" si="0"/>
        <v>0.02557405214645585</v>
      </c>
      <c r="G18" s="8">
        <f t="shared" si="1"/>
        <v>0.02557405214645585</v>
      </c>
      <c r="H18" s="19">
        <f t="shared" si="2"/>
        <v>794591.2562977409</v>
      </c>
      <c r="I18" s="20">
        <f t="shared" si="3"/>
        <v>83432.08191126278</v>
      </c>
      <c r="J18" s="21">
        <f t="shared" si="4"/>
        <v>711159.174386478</v>
      </c>
      <c r="K18" s="21">
        <f t="shared" si="5"/>
        <v>35756.606533398335</v>
      </c>
      <c r="L18" s="21">
        <f t="shared" si="6"/>
        <v>675402.5678530798</v>
      </c>
    </row>
    <row r="19" spans="1:12" ht="14.25">
      <c r="A19" s="16">
        <v>13</v>
      </c>
      <c r="B19" s="17" t="s">
        <v>12</v>
      </c>
      <c r="C19" s="8">
        <v>125</v>
      </c>
      <c r="D19" s="8">
        <v>0</v>
      </c>
      <c r="E19" s="8">
        <v>1834</v>
      </c>
      <c r="F19" s="8">
        <f t="shared" si="0"/>
        <v>0.022741519816117575</v>
      </c>
      <c r="G19" s="8">
        <f t="shared" si="1"/>
        <v>0.022741519816117575</v>
      </c>
      <c r="H19" s="19">
        <f t="shared" si="2"/>
        <v>717659.6782057533</v>
      </c>
      <c r="I19" s="20">
        <f t="shared" si="3"/>
        <v>75354.2662116041</v>
      </c>
      <c r="J19" s="21">
        <f t="shared" si="4"/>
        <v>642305.4119941492</v>
      </c>
      <c r="K19" s="21">
        <f t="shared" si="5"/>
        <v>32294.6855192589</v>
      </c>
      <c r="L19" s="21">
        <f t="shared" si="6"/>
        <v>610010.7264748904</v>
      </c>
    </row>
    <row r="20" spans="1:12" ht="14.25">
      <c r="A20" s="16">
        <v>14</v>
      </c>
      <c r="B20" s="17" t="s">
        <v>13</v>
      </c>
      <c r="C20" s="8">
        <v>79</v>
      </c>
      <c r="D20" s="8">
        <v>0</v>
      </c>
      <c r="E20" s="8">
        <v>1478</v>
      </c>
      <c r="F20" s="8">
        <f t="shared" si="0"/>
        <v>0.01807480671449467</v>
      </c>
      <c r="G20" s="8">
        <f t="shared" si="1"/>
        <v>0.01807480671449467</v>
      </c>
      <c r="H20" s="19">
        <f t="shared" si="2"/>
        <v>590911.7503656752</v>
      </c>
      <c r="I20" s="20">
        <f t="shared" si="3"/>
        <v>62045.73378839589</v>
      </c>
      <c r="J20" s="21">
        <f t="shared" si="4"/>
        <v>528866.0165772793</v>
      </c>
      <c r="K20" s="21">
        <f t="shared" si="5"/>
        <v>26591.028766455383</v>
      </c>
      <c r="L20" s="21">
        <f t="shared" si="6"/>
        <v>502274.9878108239</v>
      </c>
    </row>
    <row r="21" spans="1:12" ht="14.25">
      <c r="A21" s="16">
        <v>15</v>
      </c>
      <c r="B21" s="17" t="s">
        <v>14</v>
      </c>
      <c r="C21" s="8">
        <v>31</v>
      </c>
      <c r="D21" s="8">
        <v>0</v>
      </c>
      <c r="E21" s="8">
        <v>1024</v>
      </c>
      <c r="F21" s="8">
        <f t="shared" si="0"/>
        <v>0.012247219706995426</v>
      </c>
      <c r="G21" s="8">
        <f t="shared" si="1"/>
        <v>0.012247219706995426</v>
      </c>
      <c r="H21" s="19">
        <f t="shared" si="2"/>
        <v>432634.48724199575</v>
      </c>
      <c r="I21" s="20">
        <f t="shared" si="3"/>
        <v>45426.62116040955</v>
      </c>
      <c r="J21" s="21">
        <f t="shared" si="4"/>
        <v>387207.8660815862</v>
      </c>
      <c r="K21" s="21">
        <f t="shared" si="5"/>
        <v>19468.55192588981</v>
      </c>
      <c r="L21" s="21">
        <f t="shared" si="6"/>
        <v>367739.31415569637</v>
      </c>
    </row>
    <row r="22" spans="1:12" ht="14.25">
      <c r="A22" s="16">
        <v>16</v>
      </c>
      <c r="B22" s="17" t="s">
        <v>15</v>
      </c>
      <c r="C22" s="8">
        <v>50</v>
      </c>
      <c r="D22" s="8">
        <v>0</v>
      </c>
      <c r="E22" s="8">
        <v>1369</v>
      </c>
      <c r="F22" s="8">
        <f t="shared" si="0"/>
        <v>0.01647280072438532</v>
      </c>
      <c r="G22" s="8">
        <f t="shared" si="1"/>
        <v>0.01647280072438532</v>
      </c>
      <c r="H22" s="19">
        <f t="shared" si="2"/>
        <v>547401.2676743052</v>
      </c>
      <c r="I22" s="20">
        <f t="shared" si="3"/>
        <v>57477.13310580205</v>
      </c>
      <c r="J22" s="21">
        <f t="shared" si="4"/>
        <v>489924.1345685032</v>
      </c>
      <c r="K22" s="21">
        <f t="shared" si="5"/>
        <v>24633.057045343736</v>
      </c>
      <c r="L22" s="21">
        <f t="shared" si="6"/>
        <v>465291.07752315945</v>
      </c>
    </row>
    <row r="23" spans="1:12" ht="14.25">
      <c r="A23" s="16">
        <v>17</v>
      </c>
      <c r="B23" s="17" t="s">
        <v>16</v>
      </c>
      <c r="C23" s="8">
        <v>59</v>
      </c>
      <c r="D23" s="8">
        <v>0</v>
      </c>
      <c r="E23" s="8">
        <v>1579</v>
      </c>
      <c r="F23" s="8">
        <f t="shared" si="0"/>
        <v>0.01901511457825451</v>
      </c>
      <c r="G23" s="8">
        <f t="shared" si="1"/>
        <v>0.01901511457825451</v>
      </c>
      <c r="H23" s="19">
        <f t="shared" si="2"/>
        <v>616450.5119453925</v>
      </c>
      <c r="I23" s="20">
        <f t="shared" si="3"/>
        <v>64727.303754266206</v>
      </c>
      <c r="J23" s="21">
        <f t="shared" si="4"/>
        <v>551723.2081911262</v>
      </c>
      <c r="K23" s="21">
        <f t="shared" si="5"/>
        <v>27740.27303754266</v>
      </c>
      <c r="L23" s="21">
        <f t="shared" si="6"/>
        <v>523982.9351535836</v>
      </c>
    </row>
    <row r="24" spans="1:12" ht="14.25">
      <c r="A24" s="16">
        <v>18</v>
      </c>
      <c r="B24" s="17" t="s">
        <v>17</v>
      </c>
      <c r="C24" s="8">
        <v>138</v>
      </c>
      <c r="D24" s="8">
        <v>0</v>
      </c>
      <c r="E24" s="8">
        <v>1630</v>
      </c>
      <c r="F24" s="8">
        <f t="shared" si="0"/>
        <v>0.020524250655893757</v>
      </c>
      <c r="G24" s="8">
        <f t="shared" si="1"/>
        <v>0.020524250655893757</v>
      </c>
      <c r="H24" s="19">
        <f t="shared" si="2"/>
        <v>657438.6478140744</v>
      </c>
      <c r="I24" s="20">
        <f t="shared" si="3"/>
        <v>69031.05802047781</v>
      </c>
      <c r="J24" s="21">
        <f t="shared" si="4"/>
        <v>588407.5897935966</v>
      </c>
      <c r="K24" s="21">
        <f t="shared" si="5"/>
        <v>29584.73915163335</v>
      </c>
      <c r="L24" s="21">
        <f t="shared" si="6"/>
        <v>558822.8506419632</v>
      </c>
    </row>
    <row r="25" spans="1:12" ht="14.25">
      <c r="A25" s="16">
        <v>19</v>
      </c>
      <c r="B25" s="17" t="s">
        <v>18</v>
      </c>
      <c r="C25" s="8">
        <v>73</v>
      </c>
      <c r="D25" s="8">
        <v>128</v>
      </c>
      <c r="E25" s="8">
        <v>1518</v>
      </c>
      <c r="F25" s="8">
        <f t="shared" si="0"/>
        <v>0.01995542244201435</v>
      </c>
      <c r="G25" s="8">
        <f t="shared" si="1"/>
        <v>0.01995542244201435</v>
      </c>
      <c r="H25" s="19">
        <f t="shared" si="2"/>
        <v>641989.2735251097</v>
      </c>
      <c r="I25" s="20">
        <f t="shared" si="3"/>
        <v>67408.87372013651</v>
      </c>
      <c r="J25" s="21">
        <f t="shared" si="4"/>
        <v>574580.3998049733</v>
      </c>
      <c r="K25" s="21">
        <f t="shared" si="5"/>
        <v>28889.517308629936</v>
      </c>
      <c r="L25" s="21">
        <f t="shared" si="6"/>
        <v>545690.8824963432</v>
      </c>
    </row>
    <row r="26" spans="1:12" ht="14.25">
      <c r="A26" s="16">
        <v>20</v>
      </c>
      <c r="B26" s="17" t="s">
        <v>19</v>
      </c>
      <c r="C26" s="8">
        <v>126</v>
      </c>
      <c r="D26" s="8">
        <v>0</v>
      </c>
      <c r="E26" s="8">
        <v>1948</v>
      </c>
      <c r="F26" s="8">
        <f t="shared" si="0"/>
        <v>0.02407652480787537</v>
      </c>
      <c r="G26" s="8">
        <f t="shared" si="1"/>
        <v>0.02407652480787537</v>
      </c>
      <c r="H26" s="19">
        <f t="shared" si="2"/>
        <v>753918.4137818951</v>
      </c>
      <c r="I26" s="20">
        <f t="shared" si="3"/>
        <v>79161.43344709899</v>
      </c>
      <c r="J26" s="21">
        <f t="shared" si="4"/>
        <v>674756.9803347961</v>
      </c>
      <c r="K26" s="21">
        <f t="shared" si="5"/>
        <v>33926.328620185275</v>
      </c>
      <c r="L26" s="21">
        <f t="shared" si="6"/>
        <v>640830.6517146108</v>
      </c>
    </row>
    <row r="27" spans="1:12" ht="14.25">
      <c r="A27" s="16">
        <v>21</v>
      </c>
      <c r="B27" s="17" t="s">
        <v>20</v>
      </c>
      <c r="C27" s="8">
        <v>93</v>
      </c>
      <c r="D27" s="8">
        <v>0</v>
      </c>
      <c r="E27" s="8">
        <v>1547</v>
      </c>
      <c r="F27" s="8">
        <f t="shared" si="0"/>
        <v>0.019038332056372037</v>
      </c>
      <c r="G27" s="8">
        <f t="shared" si="1"/>
        <v>0.019038332056372037</v>
      </c>
      <c r="H27" s="19">
        <f t="shared" si="2"/>
        <v>617081.0986510646</v>
      </c>
      <c r="I27" s="20">
        <f t="shared" si="3"/>
        <v>64793.51535836178</v>
      </c>
      <c r="J27" s="21">
        <f t="shared" si="4"/>
        <v>552287.5832927028</v>
      </c>
      <c r="K27" s="21">
        <f t="shared" si="5"/>
        <v>27768.649439297904</v>
      </c>
      <c r="L27" s="21">
        <f t="shared" si="6"/>
        <v>524518.9338534048</v>
      </c>
    </row>
    <row r="28" spans="1:12" ht="14.25">
      <c r="A28" s="16">
        <v>22</v>
      </c>
      <c r="B28" s="17" t="s">
        <v>21</v>
      </c>
      <c r="C28" s="22">
        <v>62</v>
      </c>
      <c r="D28" s="22">
        <v>2</v>
      </c>
      <c r="E28" s="8">
        <v>1680</v>
      </c>
      <c r="F28" s="8">
        <f t="shared" si="0"/>
        <v>0.020245640918483434</v>
      </c>
      <c r="G28" s="8">
        <f t="shared" si="1"/>
        <v>0.020245640918483434</v>
      </c>
      <c r="H28" s="19">
        <f t="shared" si="2"/>
        <v>649871.60734601</v>
      </c>
      <c r="I28" s="20">
        <f t="shared" si="3"/>
        <v>68236.51877133106</v>
      </c>
      <c r="J28" s="21">
        <f t="shared" si="4"/>
        <v>581635.088574679</v>
      </c>
      <c r="K28" s="21">
        <f t="shared" si="5"/>
        <v>29244.22233057045</v>
      </c>
      <c r="L28" s="21">
        <f t="shared" si="6"/>
        <v>552390.8662441085</v>
      </c>
    </row>
    <row r="29" spans="1:12" ht="14.25">
      <c r="A29" s="16">
        <v>23</v>
      </c>
      <c r="B29" s="17" t="s">
        <v>22</v>
      </c>
      <c r="C29" s="8">
        <v>63</v>
      </c>
      <c r="D29" s="8">
        <v>0</v>
      </c>
      <c r="E29" s="8">
        <v>1761</v>
      </c>
      <c r="F29" s="8">
        <f t="shared" si="0"/>
        <v>0.021174340043184508</v>
      </c>
      <c r="G29" s="8">
        <f t="shared" si="1"/>
        <v>0.021174340043184508</v>
      </c>
      <c r="H29" s="19">
        <f t="shared" si="2"/>
        <v>675095.0755728913</v>
      </c>
      <c r="I29" s="20">
        <f t="shared" si="3"/>
        <v>70884.98293515359</v>
      </c>
      <c r="J29" s="21">
        <f t="shared" si="4"/>
        <v>604210.0926377377</v>
      </c>
      <c r="K29" s="21">
        <f t="shared" si="5"/>
        <v>30379.278400780106</v>
      </c>
      <c r="L29" s="21">
        <f t="shared" si="6"/>
        <v>573830.8142369576</v>
      </c>
    </row>
    <row r="30" spans="1:12" ht="14.25">
      <c r="A30" s="16">
        <v>24</v>
      </c>
      <c r="B30" s="17" t="s">
        <v>23</v>
      </c>
      <c r="C30" s="8">
        <v>45</v>
      </c>
      <c r="D30" s="8">
        <v>0</v>
      </c>
      <c r="E30" s="8">
        <v>1041</v>
      </c>
      <c r="F30" s="8">
        <f t="shared" si="0"/>
        <v>0.012607090617817092</v>
      </c>
      <c r="G30" s="8">
        <f t="shared" si="1"/>
        <v>0.012607090617817092</v>
      </c>
      <c r="H30" s="19">
        <f t="shared" si="2"/>
        <v>442408.5811799122</v>
      </c>
      <c r="I30" s="20">
        <f t="shared" si="3"/>
        <v>46452.90102389078</v>
      </c>
      <c r="J30" s="21">
        <f t="shared" si="4"/>
        <v>395955.68015602144</v>
      </c>
      <c r="K30" s="21">
        <f t="shared" si="5"/>
        <v>19908.38615309605</v>
      </c>
      <c r="L30" s="21">
        <f t="shared" si="6"/>
        <v>376047.29400292534</v>
      </c>
    </row>
    <row r="31" spans="1:12" ht="14.25">
      <c r="A31" s="16">
        <v>25</v>
      </c>
      <c r="B31" s="17" t="s">
        <v>24</v>
      </c>
      <c r="C31" s="8">
        <v>21</v>
      </c>
      <c r="D31" s="8">
        <v>0</v>
      </c>
      <c r="E31" s="8">
        <v>601</v>
      </c>
      <c r="F31" s="8">
        <f t="shared" si="0"/>
        <v>0.007220635694550858</v>
      </c>
      <c r="G31" s="8">
        <f t="shared" si="1"/>
        <v>0.007220635694550858</v>
      </c>
      <c r="H31" s="19">
        <f t="shared" si="2"/>
        <v>296112.4654640013</v>
      </c>
      <c r="I31" s="20">
        <f t="shared" si="3"/>
        <v>31091.808873720132</v>
      </c>
      <c r="J31" s="21">
        <f t="shared" si="4"/>
        <v>265020.65659028117</v>
      </c>
      <c r="K31" s="21">
        <f t="shared" si="5"/>
        <v>13325.060945880057</v>
      </c>
      <c r="L31" s="21">
        <f t="shared" si="6"/>
        <v>251695.5956444011</v>
      </c>
    </row>
    <row r="32" spans="1:12" ht="14.25">
      <c r="A32" s="16">
        <v>26</v>
      </c>
      <c r="B32" s="17" t="s">
        <v>25</v>
      </c>
      <c r="C32" s="8">
        <v>11</v>
      </c>
      <c r="D32" s="8">
        <v>0</v>
      </c>
      <c r="E32" s="8">
        <v>1227</v>
      </c>
      <c r="F32" s="8">
        <f t="shared" si="0"/>
        <v>0.014371618954749135</v>
      </c>
      <c r="G32" s="8">
        <f t="shared" si="1"/>
        <v>0.014371618954749135</v>
      </c>
      <c r="H32" s="19">
        <f t="shared" si="2"/>
        <v>490333.1708109865</v>
      </c>
      <c r="I32" s="20">
        <f t="shared" si="3"/>
        <v>51484.98293515358</v>
      </c>
      <c r="J32" s="21">
        <f t="shared" si="4"/>
        <v>438848.1878758329</v>
      </c>
      <c r="K32" s="21">
        <f t="shared" si="5"/>
        <v>22064.992686494392</v>
      </c>
      <c r="L32" s="21">
        <f t="shared" si="6"/>
        <v>416783.1951893385</v>
      </c>
    </row>
    <row r="33" spans="1:12" ht="14.25">
      <c r="A33" s="16">
        <v>27</v>
      </c>
      <c r="B33" s="17" t="s">
        <v>26</v>
      </c>
      <c r="C33" s="8">
        <v>176</v>
      </c>
      <c r="D33" s="8">
        <v>0</v>
      </c>
      <c r="E33" s="8">
        <v>3636</v>
      </c>
      <c r="F33" s="8">
        <f t="shared" si="0"/>
        <v>0.044252513292006225</v>
      </c>
      <c r="G33" s="8">
        <f t="shared" si="1"/>
        <v>0.044252513292006225</v>
      </c>
      <c r="H33" s="19">
        <f t="shared" si="2"/>
        <v>1301898.261010889</v>
      </c>
      <c r="I33" s="20">
        <f t="shared" si="3"/>
        <v>136699.31740614332</v>
      </c>
      <c r="J33" s="21">
        <f t="shared" si="4"/>
        <v>1165198.9436047457</v>
      </c>
      <c r="K33" s="21">
        <f t="shared" si="5"/>
        <v>58585.42174549</v>
      </c>
      <c r="L33" s="21">
        <f t="shared" si="6"/>
        <v>1106613.5218592556</v>
      </c>
    </row>
    <row r="34" spans="1:12" ht="14.25">
      <c r="A34" s="16">
        <v>28</v>
      </c>
      <c r="B34" s="17" t="s">
        <v>27</v>
      </c>
      <c r="C34" s="8">
        <v>115</v>
      </c>
      <c r="D34" s="8">
        <v>0</v>
      </c>
      <c r="E34" s="8">
        <v>1857</v>
      </c>
      <c r="F34" s="8">
        <f t="shared" si="0"/>
        <v>0.0228924334238815</v>
      </c>
      <c r="G34" s="8">
        <f t="shared" si="1"/>
        <v>0.0228924334238815</v>
      </c>
      <c r="H34" s="19">
        <f t="shared" si="2"/>
        <v>721758.4917926216</v>
      </c>
      <c r="I34" s="20">
        <f t="shared" si="3"/>
        <v>75784.64163822526</v>
      </c>
      <c r="J34" s="21">
        <f t="shared" si="4"/>
        <v>645973.8501543963</v>
      </c>
      <c r="K34" s="21">
        <f t="shared" si="5"/>
        <v>32479.132130667967</v>
      </c>
      <c r="L34" s="21">
        <f t="shared" si="6"/>
        <v>613494.7180237283</v>
      </c>
    </row>
    <row r="35" spans="1:12" ht="14.25">
      <c r="A35" s="16">
        <v>29</v>
      </c>
      <c r="B35" s="17" t="s">
        <v>28</v>
      </c>
      <c r="C35" s="8">
        <v>63</v>
      </c>
      <c r="D35" s="8">
        <v>0</v>
      </c>
      <c r="E35" s="8">
        <v>1268</v>
      </c>
      <c r="F35" s="8">
        <f t="shared" si="0"/>
        <v>0.015451231687214136</v>
      </c>
      <c r="G35" s="8">
        <f t="shared" si="1"/>
        <v>0.015451231687214136</v>
      </c>
      <c r="H35" s="19">
        <f t="shared" si="2"/>
        <v>519655.45262473595</v>
      </c>
      <c r="I35" s="20">
        <f t="shared" si="3"/>
        <v>54563.82252559727</v>
      </c>
      <c r="J35" s="21">
        <f t="shared" si="4"/>
        <v>465091.63009913865</v>
      </c>
      <c r="K35" s="21">
        <f t="shared" si="5"/>
        <v>23384.495368113116</v>
      </c>
      <c r="L35" s="21">
        <f t="shared" si="6"/>
        <v>441707.13473102555</v>
      </c>
    </row>
    <row r="36" spans="1:12" ht="14.25">
      <c r="A36" s="16">
        <v>30</v>
      </c>
      <c r="B36" s="17" t="s">
        <v>29</v>
      </c>
      <c r="C36" s="8">
        <v>68</v>
      </c>
      <c r="D36" s="8">
        <v>0</v>
      </c>
      <c r="E36" s="8">
        <v>1769</v>
      </c>
      <c r="F36" s="8">
        <f t="shared" si="0"/>
        <v>0.021325253650948433</v>
      </c>
      <c r="G36" s="8">
        <f t="shared" si="1"/>
        <v>0.021325253650948433</v>
      </c>
      <c r="H36" s="19">
        <f t="shared" si="2"/>
        <v>679193.8891597594</v>
      </c>
      <c r="I36" s="20">
        <f t="shared" si="3"/>
        <v>71315.35836177474</v>
      </c>
      <c r="J36" s="21">
        <f t="shared" si="4"/>
        <v>607878.5307979847</v>
      </c>
      <c r="K36" s="21">
        <f t="shared" si="5"/>
        <v>30563.72501218917</v>
      </c>
      <c r="L36" s="21">
        <f t="shared" si="6"/>
        <v>577314.8057857954</v>
      </c>
    </row>
    <row r="37" spans="1:12" ht="14.25">
      <c r="A37" s="16">
        <v>31</v>
      </c>
      <c r="B37" s="17" t="s">
        <v>30</v>
      </c>
      <c r="C37" s="8">
        <v>49</v>
      </c>
      <c r="D37" s="8">
        <v>0</v>
      </c>
      <c r="E37" s="8">
        <v>728</v>
      </c>
      <c r="F37" s="8">
        <f t="shared" si="0"/>
        <v>0.00901999024865919</v>
      </c>
      <c r="G37" s="8">
        <f t="shared" si="1"/>
        <v>0.00901999024865919</v>
      </c>
      <c r="H37" s="19">
        <f t="shared" si="2"/>
        <v>344982.93515358365</v>
      </c>
      <c r="I37" s="20">
        <f t="shared" si="3"/>
        <v>36223.20819112628</v>
      </c>
      <c r="J37" s="21">
        <f t="shared" si="4"/>
        <v>308759.72696245735</v>
      </c>
      <c r="K37" s="21">
        <f t="shared" si="5"/>
        <v>15524.232081911263</v>
      </c>
      <c r="L37" s="21">
        <f t="shared" si="6"/>
        <v>293235.4948805461</v>
      </c>
    </row>
    <row r="38" spans="1:12" ht="14.25">
      <c r="A38" s="16">
        <v>32</v>
      </c>
      <c r="B38" s="17" t="s">
        <v>31</v>
      </c>
      <c r="C38" s="8">
        <v>67</v>
      </c>
      <c r="D38" s="8">
        <v>52</v>
      </c>
      <c r="E38" s="8">
        <v>1817</v>
      </c>
      <c r="F38" s="8">
        <f t="shared" si="0"/>
        <v>0.022474518817766014</v>
      </c>
      <c r="G38" s="8">
        <f t="shared" si="1"/>
        <v>0.022474518817766014</v>
      </c>
      <c r="H38" s="19">
        <f t="shared" si="2"/>
        <v>710407.9310905249</v>
      </c>
      <c r="I38" s="20">
        <f t="shared" si="3"/>
        <v>74592.8327645051</v>
      </c>
      <c r="J38" s="21">
        <f t="shared" si="4"/>
        <v>635815.0983260198</v>
      </c>
      <c r="K38" s="21">
        <f t="shared" si="5"/>
        <v>31968.35689907362</v>
      </c>
      <c r="L38" s="21">
        <f t="shared" si="6"/>
        <v>603846.7414269461</v>
      </c>
    </row>
    <row r="39" spans="1:12" ht="14.25">
      <c r="A39" s="16">
        <v>33</v>
      </c>
      <c r="B39" s="17" t="s">
        <v>32</v>
      </c>
      <c r="C39" s="8">
        <v>42</v>
      </c>
      <c r="D39" s="8">
        <v>0</v>
      </c>
      <c r="E39" s="8">
        <v>1329</v>
      </c>
      <c r="F39" s="8">
        <f t="shared" si="0"/>
        <v>0.015915581249564673</v>
      </c>
      <c r="G39" s="8">
        <f t="shared" si="1"/>
        <v>0.015915581249564673</v>
      </c>
      <c r="H39" s="19">
        <f t="shared" si="2"/>
        <v>532267.1867381765</v>
      </c>
      <c r="I39" s="20">
        <f t="shared" si="3"/>
        <v>55888.05460750853</v>
      </c>
      <c r="J39" s="21">
        <f t="shared" si="4"/>
        <v>476379.132130668</v>
      </c>
      <c r="K39" s="21">
        <f t="shared" si="5"/>
        <v>23952.023403217943</v>
      </c>
      <c r="L39" s="21">
        <f t="shared" si="6"/>
        <v>452427.10872745</v>
      </c>
    </row>
    <row r="40" spans="1:12" ht="14.25">
      <c r="A40" s="16">
        <v>34</v>
      </c>
      <c r="B40" s="17" t="s">
        <v>33</v>
      </c>
      <c r="C40" s="8">
        <v>14</v>
      </c>
      <c r="D40" s="8">
        <v>0</v>
      </c>
      <c r="E40" s="8">
        <v>716</v>
      </c>
      <c r="F40" s="8">
        <f t="shared" si="0"/>
        <v>0.008474379512897309</v>
      </c>
      <c r="G40" s="8">
        <f t="shared" si="1"/>
        <v>0.008474379512897309</v>
      </c>
      <c r="H40" s="19">
        <f t="shared" si="2"/>
        <v>330164.1475702909</v>
      </c>
      <c r="I40" s="20">
        <f t="shared" si="3"/>
        <v>34667.235494880544</v>
      </c>
      <c r="J40" s="21">
        <f t="shared" si="4"/>
        <v>295496.91207541036</v>
      </c>
      <c r="K40" s="21">
        <f t="shared" si="5"/>
        <v>14857.38664066309</v>
      </c>
      <c r="L40" s="21">
        <f t="shared" si="6"/>
        <v>280639.5254347473</v>
      </c>
    </row>
    <row r="41" spans="1:12" ht="14.25">
      <c r="A41" s="16">
        <v>35</v>
      </c>
      <c r="B41" s="17" t="s">
        <v>34</v>
      </c>
      <c r="C41" s="8">
        <v>780</v>
      </c>
      <c r="D41" s="8">
        <v>416</v>
      </c>
      <c r="E41" s="8">
        <v>23721</v>
      </c>
      <c r="F41" s="8">
        <f t="shared" si="0"/>
        <v>0.28925495112720856</v>
      </c>
      <c r="G41" s="8">
        <f t="shared" si="1"/>
        <v>0.28925495112720856</v>
      </c>
      <c r="H41" s="19">
        <f t="shared" si="2"/>
        <v>7956164.472614984</v>
      </c>
      <c r="I41" s="20">
        <f t="shared" si="3"/>
        <v>835397.2696245733</v>
      </c>
      <c r="J41" s="21">
        <f t="shared" si="4"/>
        <v>7120767.202990411</v>
      </c>
      <c r="K41" s="21">
        <f t="shared" si="5"/>
        <v>358027.4012676743</v>
      </c>
      <c r="L41" s="21">
        <f t="shared" si="6"/>
        <v>6762739.801722736</v>
      </c>
    </row>
    <row r="42" spans="1:12" ht="24">
      <c r="A42" s="16">
        <v>36</v>
      </c>
      <c r="B42" s="17" t="s">
        <v>35</v>
      </c>
      <c r="C42" s="8">
        <v>55</v>
      </c>
      <c r="D42" s="8">
        <v>0</v>
      </c>
      <c r="E42" s="8">
        <v>1131</v>
      </c>
      <c r="F42" s="8">
        <f t="shared" si="0"/>
        <v>0.013767964523693436</v>
      </c>
      <c r="G42" s="8">
        <f t="shared" si="1"/>
        <v>0.013767964523693436</v>
      </c>
      <c r="H42" s="19">
        <f t="shared" si="2"/>
        <v>473937.91646351374</v>
      </c>
      <c r="I42" s="20">
        <f t="shared" si="3"/>
        <v>49763.48122866894</v>
      </c>
      <c r="J42" s="21">
        <f t="shared" si="4"/>
        <v>424174.4352348448</v>
      </c>
      <c r="K42" s="21">
        <f t="shared" si="5"/>
        <v>21327.20624085812</v>
      </c>
      <c r="L42" s="21">
        <f t="shared" si="6"/>
        <v>402847.2289939867</v>
      </c>
    </row>
    <row r="43" spans="1:12" ht="14.25">
      <c r="A43" s="16">
        <v>37</v>
      </c>
      <c r="B43" s="17" t="s">
        <v>36</v>
      </c>
      <c r="C43" s="8">
        <v>61</v>
      </c>
      <c r="D43" s="8">
        <v>0</v>
      </c>
      <c r="E43" s="8">
        <v>1169</v>
      </c>
      <c r="F43" s="8">
        <f t="shared" si="0"/>
        <v>0.014278749042279028</v>
      </c>
      <c r="G43" s="8">
        <f t="shared" si="1"/>
        <v>0.014278749042279028</v>
      </c>
      <c r="H43" s="19">
        <f t="shared" si="2"/>
        <v>487810.8239882984</v>
      </c>
      <c r="I43" s="20">
        <f t="shared" si="3"/>
        <v>51220.13651877133</v>
      </c>
      <c r="J43" s="21">
        <f t="shared" si="4"/>
        <v>436590.68746952707</v>
      </c>
      <c r="K43" s="21">
        <f t="shared" si="5"/>
        <v>21951.487079473427</v>
      </c>
      <c r="L43" s="21">
        <f t="shared" si="6"/>
        <v>414639.2003900536</v>
      </c>
    </row>
    <row r="44" spans="1:12" ht="14.25">
      <c r="A44" s="16">
        <v>38</v>
      </c>
      <c r="B44" s="17" t="s">
        <v>37</v>
      </c>
      <c r="C44" s="8">
        <v>120</v>
      </c>
      <c r="D44" s="8">
        <v>88</v>
      </c>
      <c r="E44" s="8">
        <v>2241</v>
      </c>
      <c r="F44" s="8">
        <f t="shared" si="0"/>
        <v>0.028429801954911658</v>
      </c>
      <c r="G44" s="8">
        <f t="shared" si="1"/>
        <v>0.028429801954911658</v>
      </c>
      <c r="H44" s="19">
        <f t="shared" si="2"/>
        <v>872153.4210954006</v>
      </c>
      <c r="I44" s="20">
        <f t="shared" si="3"/>
        <v>91576.10921501706</v>
      </c>
      <c r="J44" s="21">
        <f t="shared" si="4"/>
        <v>780577.3118803835</v>
      </c>
      <c r="K44" s="21">
        <f t="shared" si="5"/>
        <v>39246.903949293024</v>
      </c>
      <c r="L44" s="21">
        <f t="shared" si="6"/>
        <v>741330.4079310904</v>
      </c>
    </row>
    <row r="45" spans="1:12" ht="14.25">
      <c r="A45" s="16">
        <v>39</v>
      </c>
      <c r="B45" s="17" t="s">
        <v>38</v>
      </c>
      <c r="C45" s="8">
        <v>37</v>
      </c>
      <c r="D45" s="8">
        <v>72</v>
      </c>
      <c r="E45" s="8">
        <v>1242</v>
      </c>
      <c r="F45" s="8">
        <f t="shared" si="0"/>
        <v>0.015683406468389404</v>
      </c>
      <c r="G45" s="8">
        <f t="shared" si="1"/>
        <v>0.015683406468389404</v>
      </c>
      <c r="H45" s="19">
        <f t="shared" si="2"/>
        <v>525961.3196814562</v>
      </c>
      <c r="I45" s="20">
        <f t="shared" si="3"/>
        <v>55225.9385665529</v>
      </c>
      <c r="J45" s="21">
        <f t="shared" si="4"/>
        <v>470735.3811149033</v>
      </c>
      <c r="K45" s="21">
        <f t="shared" si="5"/>
        <v>23668.25938566553</v>
      </c>
      <c r="L45" s="21">
        <f t="shared" si="6"/>
        <v>447067.1217292377</v>
      </c>
    </row>
    <row r="46" spans="1:12" ht="14.25">
      <c r="A46" s="16">
        <v>40</v>
      </c>
      <c r="B46" s="17" t="s">
        <v>39</v>
      </c>
      <c r="C46" s="8">
        <v>32</v>
      </c>
      <c r="D46" s="8">
        <v>0</v>
      </c>
      <c r="E46" s="8">
        <v>551</v>
      </c>
      <c r="F46" s="8">
        <f t="shared" si="0"/>
        <v>0.006767894871259084</v>
      </c>
      <c r="G46" s="8">
        <f t="shared" si="1"/>
        <v>0.006767894871259084</v>
      </c>
      <c r="H46" s="19">
        <f t="shared" si="2"/>
        <v>283816.0247033967</v>
      </c>
      <c r="I46" s="20">
        <f t="shared" si="3"/>
        <v>29800.682593856654</v>
      </c>
      <c r="J46" s="21">
        <f t="shared" si="4"/>
        <v>254015.34210954007</v>
      </c>
      <c r="K46" s="21">
        <f t="shared" si="5"/>
        <v>12771.721111652852</v>
      </c>
      <c r="L46" s="21">
        <f t="shared" si="6"/>
        <v>241243.6209978872</v>
      </c>
    </row>
    <row r="47" spans="1:12" ht="14.25">
      <c r="A47" s="16">
        <v>41</v>
      </c>
      <c r="B47" s="17" t="s">
        <v>40</v>
      </c>
      <c r="C47" s="8">
        <v>12</v>
      </c>
      <c r="D47" s="8">
        <v>2</v>
      </c>
      <c r="E47" s="8">
        <v>1022</v>
      </c>
      <c r="F47" s="8">
        <f t="shared" si="0"/>
        <v>0.012026653664878921</v>
      </c>
      <c r="G47" s="8">
        <f t="shared" si="1"/>
        <v>0.012026653664878921</v>
      </c>
      <c r="H47" s="19">
        <f t="shared" si="2"/>
        <v>426643.9135381115</v>
      </c>
      <c r="I47" s="20">
        <f t="shared" si="3"/>
        <v>44797.610921501706</v>
      </c>
      <c r="J47" s="21">
        <f t="shared" si="4"/>
        <v>381846.3026166098</v>
      </c>
      <c r="K47" s="21">
        <f t="shared" si="5"/>
        <v>19198.976109215015</v>
      </c>
      <c r="L47" s="21">
        <f t="shared" si="6"/>
        <v>362647.3265073948</v>
      </c>
    </row>
    <row r="48" spans="1:12" ht="15" thickBot="1">
      <c r="A48" s="23">
        <v>42</v>
      </c>
      <c r="B48" s="24" t="s">
        <v>41</v>
      </c>
      <c r="C48" s="18">
        <v>89</v>
      </c>
      <c r="D48" s="8">
        <v>0</v>
      </c>
      <c r="E48" s="8">
        <v>2541</v>
      </c>
      <c r="F48" s="8">
        <f t="shared" si="0"/>
        <v>0.03053098372454784</v>
      </c>
      <c r="G48" s="8">
        <f t="shared" si="1"/>
        <v>0.03053098372454784</v>
      </c>
      <c r="H48" s="19">
        <f t="shared" si="2"/>
        <v>929221.5179587193</v>
      </c>
      <c r="I48" s="20">
        <f t="shared" si="3"/>
        <v>97568.25938566551</v>
      </c>
      <c r="J48" s="21">
        <f t="shared" si="4"/>
        <v>831653.2585730538</v>
      </c>
      <c r="K48" s="21">
        <f t="shared" si="5"/>
        <v>41814.968308142365</v>
      </c>
      <c r="L48" s="21">
        <f t="shared" si="6"/>
        <v>789838.2902649114</v>
      </c>
    </row>
    <row r="49" spans="1:12" ht="23.25" customHeight="1">
      <c r="A49" s="2"/>
      <c r="B49" s="2"/>
      <c r="C49" s="8">
        <f aca="true" t="shared" si="7" ref="C49:L49">SUM(C7:C48)</f>
        <v>3280</v>
      </c>
      <c r="D49" s="8">
        <f t="shared" si="7"/>
        <v>944</v>
      </c>
      <c r="E49" s="8">
        <f t="shared" si="7"/>
        <v>81918</v>
      </c>
      <c r="F49" s="8">
        <f t="shared" si="7"/>
        <v>0.9999999999999999</v>
      </c>
      <c r="G49" s="8">
        <f t="shared" si="7"/>
        <v>0.9999999999999999</v>
      </c>
      <c r="H49" s="25">
        <f t="shared" si="7"/>
        <v>31360000.000000004</v>
      </c>
      <c r="I49" s="25">
        <f t="shared" si="7"/>
        <v>3292800</v>
      </c>
      <c r="J49" s="25">
        <f>SUM(J7:J48)</f>
        <v>28067200</v>
      </c>
      <c r="K49" s="25">
        <f t="shared" si="7"/>
        <v>1411200</v>
      </c>
      <c r="L49" s="25">
        <f t="shared" si="7"/>
        <v>26655999.999999996</v>
      </c>
    </row>
    <row r="50" spans="1:8" ht="14.25">
      <c r="A50" s="1"/>
      <c r="B50" s="1"/>
      <c r="C50" s="1"/>
      <c r="D50" s="1"/>
      <c r="E50" s="1"/>
      <c r="F50" s="1"/>
      <c r="G50" s="1"/>
      <c r="H50" s="5"/>
    </row>
    <row r="53" spans="4:8" ht="14.25">
      <c r="D53" s="4"/>
      <c r="H53" s="7"/>
    </row>
    <row r="54" ht="14.25">
      <c r="H54" s="7"/>
    </row>
  </sheetData>
  <sheetProtection/>
  <mergeCells count="4">
    <mergeCell ref="J5:L5"/>
    <mergeCell ref="A2:M2"/>
    <mergeCell ref="A1:L1"/>
    <mergeCell ref="A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kn2</dc:creator>
  <cp:keywords/>
  <dc:description/>
  <cp:lastModifiedBy>amłynarczyk</cp:lastModifiedBy>
  <cp:lastPrinted>2009-12-04T13:16:08Z</cp:lastPrinted>
  <dcterms:created xsi:type="dcterms:W3CDTF">2008-08-14T13:25:13Z</dcterms:created>
  <dcterms:modified xsi:type="dcterms:W3CDTF">2009-12-08T12:42:24Z</dcterms:modified>
  <cp:category/>
  <cp:version/>
  <cp:contentType/>
  <cp:contentStatus/>
</cp:coreProperties>
</file>